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RANTS\Grants office\Website\"/>
    </mc:Choice>
  </mc:AlternateContent>
  <bookViews>
    <workbookView xWindow="-15" yWindow="-15" windowWidth="14400" windowHeight="11640"/>
  </bookViews>
  <sheets>
    <sheet name="Template-Existing Position" sheetId="3" r:id="rId1"/>
    <sheet name="Template-New Position" sheetId="4" r:id="rId2"/>
  </sheets>
  <calcPr calcId="152511"/>
</workbook>
</file>

<file path=xl/calcChain.xml><?xml version="1.0" encoding="utf-8"?>
<calcChain xmlns="http://schemas.openxmlformats.org/spreadsheetml/2006/main">
  <c r="B35" i="4" l="1"/>
  <c r="B41" i="3"/>
  <c r="B33" i="4" l="1"/>
  <c r="B40" i="3"/>
  <c r="C40" i="3" s="1"/>
  <c r="B46" i="3"/>
  <c r="C46" i="3" s="1"/>
  <c r="H45" i="3"/>
  <c r="E45" i="3"/>
  <c r="C45" i="3"/>
  <c r="H44" i="3"/>
  <c r="E44" i="3"/>
  <c r="C44" i="3"/>
  <c r="B43" i="3"/>
  <c r="C43" i="3" s="1"/>
  <c r="B42" i="3"/>
  <c r="H42" i="3" s="1"/>
  <c r="B39" i="3"/>
  <c r="H37" i="3"/>
  <c r="E37" i="3"/>
  <c r="C37" i="3"/>
  <c r="K34" i="3"/>
  <c r="B40" i="4"/>
  <c r="B47" i="3" l="1"/>
  <c r="K44" i="3"/>
  <c r="H40" i="3"/>
  <c r="H43" i="3"/>
  <c r="K45" i="3"/>
  <c r="K37" i="3"/>
  <c r="C39" i="3"/>
  <c r="H39" i="3"/>
  <c r="E40" i="3"/>
  <c r="C41" i="3"/>
  <c r="H41" i="3"/>
  <c r="E42" i="3"/>
  <c r="K42" i="3" s="1"/>
  <c r="E46" i="3"/>
  <c r="E39" i="3"/>
  <c r="E41" i="3"/>
  <c r="K41" i="3" s="1"/>
  <c r="C42" i="3"/>
  <c r="E43" i="3"/>
  <c r="H46" i="3"/>
  <c r="E47" i="3" l="1"/>
  <c r="H47" i="3"/>
  <c r="H50" i="3" s="1"/>
  <c r="K43" i="3"/>
  <c r="K40" i="3"/>
  <c r="C47" i="3"/>
  <c r="B50" i="3"/>
  <c r="C50" i="3" s="1"/>
  <c r="E50" i="3"/>
  <c r="K46" i="3"/>
  <c r="K39" i="3"/>
  <c r="K47" i="3" l="1"/>
  <c r="K50" i="3" s="1"/>
  <c r="B34" i="4" l="1"/>
  <c r="B36" i="4" l="1"/>
  <c r="C40" i="4" l="1"/>
  <c r="H31" i="4"/>
  <c r="H40" i="4" s="1"/>
  <c r="B37" i="4"/>
  <c r="B41" i="4" s="1"/>
  <c r="C39" i="4" l="1"/>
  <c r="C38" i="4"/>
  <c r="C37" i="4"/>
  <c r="C36" i="4"/>
  <c r="C35" i="4"/>
  <c r="C34" i="4"/>
  <c r="C33" i="4"/>
  <c r="C31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H41" i="4" s="1"/>
  <c r="E33" i="4"/>
  <c r="E31" i="4"/>
  <c r="E40" i="4" s="1"/>
  <c r="K28" i="4"/>
  <c r="E41" i="4" l="1"/>
  <c r="E44" i="4" s="1"/>
  <c r="H44" i="4"/>
  <c r="C41" i="4"/>
  <c r="B44" i="4"/>
  <c r="C44" i="4" s="1"/>
  <c r="K34" i="4"/>
  <c r="K35" i="4"/>
  <c r="K36" i="4"/>
  <c r="K37" i="4"/>
  <c r="K38" i="4"/>
  <c r="K39" i="4"/>
  <c r="K33" i="4"/>
  <c r="K31" i="4"/>
  <c r="K40" i="4" s="1"/>
  <c r="K41" i="4" l="1"/>
  <c r="K44" i="4" s="1"/>
</calcChain>
</file>

<file path=xl/sharedStrings.xml><?xml version="1.0" encoding="utf-8"?>
<sst xmlns="http://schemas.openxmlformats.org/spreadsheetml/2006/main" count="106" uniqueCount="58">
  <si>
    <t>Moraine Park Technical College</t>
  </si>
  <si>
    <t xml:space="preserve">Personnel Template for Grants </t>
  </si>
  <si>
    <t>Grant year of July 1 - June 30</t>
  </si>
  <si>
    <t xml:space="preserve">Position Title:  </t>
  </si>
  <si>
    <t xml:space="preserve">Position Number:  </t>
  </si>
  <si>
    <t xml:space="preserve">Employee Name:  </t>
  </si>
  <si>
    <t>to be completed by grant proposal author</t>
  </si>
  <si>
    <t>% to FOAPAL</t>
  </si>
  <si>
    <t>calculated field</t>
  </si>
  <si>
    <t xml:space="preserve">Position costing obtained from:  </t>
  </si>
  <si>
    <t xml:space="preserve">Date Completed:  </t>
  </si>
  <si>
    <t xml:space="preserve">      Assumptions:</t>
  </si>
  <si>
    <t xml:space="preserve">     Wage increase %  </t>
  </si>
  <si>
    <t xml:space="preserve">     Health Ins increase %  </t>
  </si>
  <si>
    <t xml:space="preserve">     Life Ins increase %  </t>
  </si>
  <si>
    <t>Grant #1</t>
  </si>
  <si>
    <t>Grant #2</t>
  </si>
  <si>
    <t>Grant Title</t>
  </si>
  <si>
    <t>Position Cost</t>
  </si>
  <si>
    <t>Grant Funded % (xx.xx%)</t>
  </si>
  <si>
    <t>General Fund %</t>
  </si>
  <si>
    <t>Wages/Salary</t>
  </si>
  <si>
    <t>Health Ins</t>
  </si>
  <si>
    <t>Dental Ins</t>
  </si>
  <si>
    <t>Life Ins</t>
  </si>
  <si>
    <t>Retirement</t>
  </si>
  <si>
    <t>Disability Ins</t>
  </si>
  <si>
    <t>Benefit Total</t>
  </si>
  <si>
    <t>New Position</t>
  </si>
  <si>
    <t xml:space="preserve">Date completed:  </t>
  </si>
  <si>
    <t>SS/FICA</t>
  </si>
  <si>
    <t>Medicare</t>
  </si>
  <si>
    <t xml:space="preserve">    Employer WRS rate %  </t>
  </si>
  <si>
    <t xml:space="preserve">SS/FICA rate %  </t>
  </si>
  <si>
    <t xml:space="preserve">Medicare rate %  </t>
  </si>
  <si>
    <t xml:space="preserve">     Disability Ins increase %  </t>
  </si>
  <si>
    <t xml:space="preserve">     Dental Ins increase %  </t>
  </si>
  <si>
    <t>Personnel Costing Worksheet</t>
  </si>
  <si>
    <t>Employee Name</t>
  </si>
  <si>
    <t>Position Cost (hourly)</t>
  </si>
  <si>
    <t xml:space="preserve">Existing Position </t>
  </si>
  <si>
    <t>Total Annual Hours</t>
  </si>
  <si>
    <t>to be completed by Grants Office ONLY</t>
  </si>
  <si>
    <t>Faculty</t>
  </si>
  <si>
    <t>Support</t>
  </si>
  <si>
    <t>to be completed by Human Resources ONLY</t>
  </si>
  <si>
    <t xml:space="preserve"> </t>
  </si>
  <si>
    <t xml:space="preserve">Current Distribution:  </t>
  </si>
  <si>
    <t>Maximum cost $162 for Faculty and Management. $99 for Support Staff</t>
  </si>
  <si>
    <t xml:space="preserve">Position Description (drop down list): </t>
  </si>
  <si>
    <t xml:space="preserve">• Also complete a College Initiative for:                          1) any new grant and/or personnel new to grant funding, or 2) personnel coming off of a grant, requiring general fund dollars.  </t>
  </si>
  <si>
    <t>Management</t>
  </si>
  <si>
    <r>
      <t>Save this form in the Grant Managers shared drive and notify the Grants Office (</t>
    </r>
    <r>
      <rPr>
        <u/>
        <sz val="12"/>
        <color rgb="FF000000"/>
        <rFont val="Times New Roman"/>
        <family val="1"/>
      </rPr>
      <t>one week</t>
    </r>
    <r>
      <rPr>
        <sz val="12"/>
        <color rgb="FF000000"/>
        <rFont val="Times New Roman"/>
        <family val="1"/>
      </rPr>
      <t xml:space="preserve"> in advance of when you need information)</t>
    </r>
  </si>
  <si>
    <r>
      <t>Save this form in the Grant Managers shared drive and notify the Grants Office (</t>
    </r>
    <r>
      <rPr>
        <u/>
        <sz val="12"/>
        <color theme="1"/>
        <rFont val="Times New Roman"/>
        <family val="1"/>
      </rPr>
      <t>one week</t>
    </r>
    <r>
      <rPr>
        <sz val="12"/>
        <color theme="1"/>
        <rFont val="Times New Roman"/>
        <family val="1"/>
      </rPr>
      <t xml:space="preserve"> in advance of when you need information)</t>
    </r>
  </si>
  <si>
    <t>up to $128,400</t>
  </si>
  <si>
    <t xml:space="preserve">        Check if nonstandard fiscal year; indicate grant funding period</t>
  </si>
  <si>
    <t>Workers Comp Ins</t>
  </si>
  <si>
    <t>Grant budget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</si>
</sst>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6"/>
      <color rgb="FF1F497D"/>
      <name val="Georgia"/>
      <family val="1"/>
    </font>
    <font>
      <sz val="12"/>
      <color rgb="FF000000"/>
      <name val="Times New Roman"/>
      <family val="1"/>
    </font>
    <font>
      <b/>
      <sz val="11"/>
      <color theme="5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u/>
      <sz val="12"/>
      <color rgb="FF000000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rgb="FF4F81BD"/>
      </top>
      <bottom style="thin">
        <color theme="4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10" fontId="0" fillId="6" borderId="0" xfId="2" applyNumberFormat="1" applyFont="1" applyFill="1" applyBorder="1" applyProtection="1">
      <protection locked="0"/>
    </xf>
    <xf numFmtId="44" fontId="0" fillId="4" borderId="0" xfId="0" applyNumberFormat="1" applyFill="1" applyProtection="1"/>
    <xf numFmtId="44" fontId="0" fillId="4" borderId="0" xfId="0" applyNumberFormat="1" applyFill="1" applyBorder="1" applyProtection="1"/>
    <xf numFmtId="0" fontId="6" fillId="0" borderId="0" xfId="0" applyFont="1" applyFill="1" applyBorder="1" applyAlignment="1" applyProtection="1">
      <alignment vertical="center" wrapText="1"/>
      <protection locked="0"/>
    </xf>
    <xf numFmtId="44" fontId="9" fillId="4" borderId="0" xfId="0" applyNumberFormat="1" applyFont="1" applyFill="1" applyProtection="1"/>
    <xf numFmtId="0" fontId="0" fillId="2" borderId="0" xfId="0" applyFill="1" applyProtection="1">
      <protection locked="0"/>
    </xf>
    <xf numFmtId="44" fontId="0" fillId="4" borderId="0" xfId="1" applyFont="1" applyFill="1" applyProtection="1"/>
    <xf numFmtId="0" fontId="3" fillId="3" borderId="0" xfId="0" applyFont="1" applyFill="1" applyAlignment="1" applyProtection="1">
      <alignment horizontal="center"/>
      <protection locked="0"/>
    </xf>
    <xf numFmtId="44" fontId="0" fillId="4" borderId="0" xfId="1" applyFont="1" applyFill="1" applyBorder="1" applyProtection="1"/>
    <xf numFmtId="0" fontId="0" fillId="7" borderId="1" xfId="0" applyFill="1" applyBorder="1" applyProtection="1"/>
    <xf numFmtId="0" fontId="0" fillId="0" borderId="0" xfId="0" applyAlignment="1" applyProtection="1">
      <alignment horizontal="center"/>
      <protection locked="0"/>
    </xf>
    <xf numFmtId="44" fontId="2" fillId="4" borderId="3" xfId="0" applyNumberFormat="1" applyFont="1" applyFill="1" applyBorder="1" applyProtection="1"/>
    <xf numFmtId="10" fontId="0" fillId="4" borderId="0" xfId="0" applyNumberFormat="1" applyFill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Font="1" applyProtection="1">
      <protection locked="0"/>
    </xf>
    <xf numFmtId="44" fontId="0" fillId="4" borderId="0" xfId="1" applyNumberFormat="1" applyFont="1" applyFill="1" applyBorder="1" applyProtection="1"/>
    <xf numFmtId="0" fontId="0" fillId="3" borderId="2" xfId="0" applyFill="1" applyBorder="1" applyAlignment="1" applyProtection="1">
      <alignment horizontal="center" wrapText="1"/>
      <protection locked="0"/>
    </xf>
    <xf numFmtId="44" fontId="10" fillId="4" borderId="3" xfId="0" applyNumberFormat="1" applyFont="1" applyFill="1" applyBorder="1" applyProtection="1"/>
    <xf numFmtId="44" fontId="0" fillId="4" borderId="3" xfId="1" applyFont="1" applyFill="1" applyBorder="1" applyProtection="1"/>
    <xf numFmtId="44" fontId="0" fillId="4" borderId="3" xfId="1" applyNumberFormat="1" applyFont="1" applyFill="1" applyBorder="1" applyProtection="1"/>
    <xf numFmtId="44" fontId="11" fillId="4" borderId="3" xfId="0" applyNumberFormat="1" applyFont="1" applyFill="1" applyBorder="1" applyProtection="1"/>
    <xf numFmtId="0" fontId="0" fillId="4" borderId="3" xfId="1" applyNumberFormat="1" applyFont="1" applyFill="1" applyBorder="1" applyProtection="1"/>
    <xf numFmtId="0" fontId="0" fillId="3" borderId="1" xfId="0" applyFill="1" applyBorder="1" applyAlignment="1" applyProtection="1">
      <alignment horizontal="left" wrapText="1"/>
      <protection locked="0"/>
    </xf>
    <xf numFmtId="9" fontId="0" fillId="7" borderId="1" xfId="0" applyNumberFormat="1" applyFill="1" applyBorder="1" applyProtection="1"/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0" fillId="2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right"/>
    </xf>
    <xf numFmtId="0" fontId="0" fillId="7" borderId="0" xfId="0" applyFill="1" applyBorder="1" applyAlignment="1" applyProtection="1">
      <alignment wrapText="1"/>
    </xf>
    <xf numFmtId="0" fontId="0" fillId="0" borderId="0" xfId="0" applyBorder="1" applyProtection="1"/>
    <xf numFmtId="0" fontId="0" fillId="3" borderId="0" xfId="0" applyFill="1" applyBorder="1" applyAlignment="1" applyProtection="1">
      <alignment wrapText="1"/>
    </xf>
    <xf numFmtId="0" fontId="0" fillId="0" borderId="0" xfId="0" applyFill="1" applyAlignment="1" applyProtection="1">
      <alignment horizontal="right"/>
    </xf>
    <xf numFmtId="0" fontId="0" fillId="4" borderId="0" xfId="0" applyFill="1" applyBorder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wrapText="1"/>
    </xf>
    <xf numFmtId="0" fontId="2" fillId="0" borderId="0" xfId="0" applyFont="1" applyProtection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left"/>
    </xf>
    <xf numFmtId="9" fontId="0" fillId="0" borderId="0" xfId="0" applyNumberFormat="1" applyFill="1" applyBorder="1" applyAlignment="1" applyProtection="1">
      <alignment horizontal="left"/>
    </xf>
    <xf numFmtId="10" fontId="0" fillId="0" borderId="0" xfId="0" applyNumberFormat="1" applyFill="1" applyBorder="1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0" fontId="0" fillId="5" borderId="0" xfId="0" applyFill="1" applyProtection="1"/>
    <xf numFmtId="0" fontId="0" fillId="5" borderId="0" xfId="0" applyFill="1" applyBorder="1" applyProtection="1"/>
    <xf numFmtId="0" fontId="6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9" fontId="0" fillId="0" borderId="0" xfId="0" applyNumberFormat="1" applyProtection="1"/>
    <xf numFmtId="10" fontId="0" fillId="0" borderId="0" xfId="2" applyNumberFormat="1" applyFont="1" applyProtection="1"/>
    <xf numFmtId="0" fontId="0" fillId="0" borderId="0" xfId="0" applyFont="1" applyFill="1" applyBorder="1" applyAlignment="1" applyProtection="1">
      <alignment vertical="center" wrapText="1"/>
    </xf>
    <xf numFmtId="44" fontId="0" fillId="0" borderId="0" xfId="1" applyNumberFormat="1" applyFont="1" applyFill="1" applyProtection="1"/>
    <xf numFmtId="44" fontId="0" fillId="0" borderId="0" xfId="1" applyFont="1" applyFill="1" applyProtection="1"/>
    <xf numFmtId="44" fontId="0" fillId="0" borderId="0" xfId="0" applyNumberFormat="1" applyFill="1" applyProtection="1"/>
    <xf numFmtId="44" fontId="0" fillId="0" borderId="0" xfId="0" applyNumberFormat="1" applyProtection="1"/>
    <xf numFmtId="44" fontId="0" fillId="0" borderId="0" xfId="1" applyFont="1" applyProtection="1"/>
    <xf numFmtId="44" fontId="1" fillId="7" borderId="0" xfId="1" applyNumberFormat="1" applyFont="1" applyFill="1" applyProtection="1">
      <protection locked="0"/>
    </xf>
    <xf numFmtId="44" fontId="0" fillId="7" borderId="0" xfId="1" applyNumberFormat="1" applyFont="1" applyFill="1" applyBorder="1" applyProtection="1">
      <protection locked="0"/>
    </xf>
    <xf numFmtId="2" fontId="0" fillId="4" borderId="3" xfId="1" applyNumberFormat="1" applyFont="1" applyFill="1" applyBorder="1" applyProtection="1"/>
    <xf numFmtId="164" fontId="1" fillId="7" borderId="0" xfId="1" applyNumberFormat="1" applyFont="1" applyFill="1" applyProtection="1">
      <protection locked="0"/>
    </xf>
    <xf numFmtId="164" fontId="0" fillId="4" borderId="0" xfId="0" applyNumberFormat="1" applyFill="1" applyProtection="1"/>
    <xf numFmtId="0" fontId="16" fillId="0" borderId="0" xfId="0" applyFont="1" applyProtection="1"/>
    <xf numFmtId="0" fontId="0" fillId="7" borderId="1" xfId="0" applyFill="1" applyBorder="1" applyAlignment="1" applyProtection="1">
      <alignment horizontal="left"/>
      <protection locked="0"/>
    </xf>
    <xf numFmtId="14" fontId="0" fillId="7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wrapText="1"/>
    </xf>
    <xf numFmtId="14" fontId="0" fillId="0" borderId="1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/>
    </xf>
    <xf numFmtId="165" fontId="0" fillId="7" borderId="1" xfId="0" applyNumberFormat="1" applyFill="1" applyBorder="1" applyProtection="1"/>
    <xf numFmtId="0" fontId="13" fillId="8" borderId="0" xfId="0" applyFont="1" applyFill="1" applyBorder="1" applyAlignment="1" applyProtection="1">
      <alignment horizontal="left" vertical="top" wrapText="1"/>
    </xf>
    <xf numFmtId="0" fontId="13" fillId="8" borderId="0" xfId="0" applyFont="1" applyFill="1" applyBorder="1" applyAlignment="1" applyProtection="1">
      <alignment horizontal="left" wrapText="1"/>
    </xf>
    <xf numFmtId="0" fontId="14" fillId="0" borderId="0" xfId="0" applyFont="1" applyBorder="1" applyAlignment="1" applyProtection="1"/>
    <xf numFmtId="0" fontId="0" fillId="0" borderId="0" xfId="0" applyFill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</xdr:row>
          <xdr:rowOff>257175</xdr:rowOff>
        </xdr:from>
        <xdr:to>
          <xdr:col>0</xdr:col>
          <xdr:colOff>352425</xdr:colOff>
          <xdr:row>5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</xdr:row>
          <xdr:rowOff>257175</xdr:rowOff>
        </xdr:from>
        <xdr:to>
          <xdr:col>0</xdr:col>
          <xdr:colOff>352425</xdr:colOff>
          <xdr:row>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</xdr:row>
          <xdr:rowOff>257175</xdr:rowOff>
        </xdr:from>
        <xdr:to>
          <xdr:col>0</xdr:col>
          <xdr:colOff>352425</xdr:colOff>
          <xdr:row>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55"/>
  <sheetViews>
    <sheetView tabSelected="1" zoomScaleNormal="100" workbookViewId="0">
      <selection activeCell="E12" sqref="E12"/>
    </sheetView>
  </sheetViews>
  <sheetFormatPr defaultRowHeight="15" x14ac:dyDescent="0.25"/>
  <cols>
    <col min="1" max="1" width="39.42578125" style="2" customWidth="1"/>
    <col min="2" max="2" width="22.85546875" style="2" customWidth="1"/>
    <col min="3" max="3" width="20.42578125" style="2" bestFit="1" customWidth="1"/>
    <col min="4" max="4" width="5.85546875" style="2" customWidth="1"/>
    <col min="5" max="5" width="32" style="2" customWidth="1"/>
    <col min="6" max="6" width="5.85546875" style="2" customWidth="1"/>
    <col min="7" max="7" width="6" style="2" customWidth="1"/>
    <col min="8" max="8" width="22.85546875" style="2" customWidth="1"/>
    <col min="9" max="9" width="5.85546875" style="2" customWidth="1"/>
    <col min="10" max="10" width="5.5703125" style="2" customWidth="1"/>
    <col min="11" max="11" width="22.85546875" style="2" customWidth="1"/>
    <col min="12" max="12" width="18" style="2" customWidth="1"/>
    <col min="13" max="16384" width="9.140625" style="2"/>
  </cols>
  <sheetData>
    <row r="1" spans="1:13" ht="21" x14ac:dyDescent="0.35">
      <c r="A1" s="31" t="s">
        <v>0</v>
      </c>
      <c r="B1" s="31"/>
      <c r="C1" s="31"/>
      <c r="D1" s="31"/>
      <c r="E1" s="32" t="s">
        <v>37</v>
      </c>
      <c r="F1" s="31"/>
      <c r="G1" s="33"/>
      <c r="H1" s="33"/>
      <c r="I1" s="33"/>
      <c r="J1" s="33"/>
      <c r="K1" s="33"/>
    </row>
    <row r="2" spans="1:13" ht="21" x14ac:dyDescent="0.35">
      <c r="A2" s="31" t="s">
        <v>1</v>
      </c>
      <c r="B2" s="31"/>
      <c r="C2" s="31"/>
      <c r="D2" s="31"/>
      <c r="E2" s="34" t="s">
        <v>52</v>
      </c>
      <c r="F2" s="33"/>
      <c r="G2" s="33"/>
      <c r="H2" s="33"/>
      <c r="I2" s="33"/>
      <c r="J2" s="33"/>
      <c r="K2" s="33"/>
    </row>
    <row r="3" spans="1:13" ht="21" x14ac:dyDescent="0.35">
      <c r="A3" s="35" t="s">
        <v>40</v>
      </c>
      <c r="B3" s="31"/>
      <c r="C3" s="31"/>
      <c r="D3" s="31"/>
      <c r="E3" s="13" t="s">
        <v>38</v>
      </c>
      <c r="F3" s="31"/>
      <c r="G3" s="31"/>
      <c r="H3" s="33"/>
      <c r="I3" s="33"/>
      <c r="J3" s="33"/>
      <c r="K3" s="33"/>
    </row>
    <row r="4" spans="1:13" ht="21.75" thickBot="1" x14ac:dyDescent="0.4">
      <c r="A4" s="31" t="s">
        <v>2</v>
      </c>
      <c r="B4" s="31"/>
      <c r="C4" s="31"/>
      <c r="D4" s="31"/>
      <c r="E4" s="1"/>
      <c r="F4" s="33"/>
      <c r="G4" s="33"/>
      <c r="H4" s="33"/>
      <c r="I4" s="33"/>
      <c r="J4" s="33"/>
      <c r="K4" s="33"/>
    </row>
    <row r="5" spans="1:13" ht="16.5" x14ac:dyDescent="0.3">
      <c r="A5" s="79" t="s">
        <v>55</v>
      </c>
      <c r="B5" s="33"/>
      <c r="C5" s="81"/>
      <c r="D5" s="80"/>
      <c r="F5" s="33"/>
      <c r="G5" s="33"/>
      <c r="H5" s="33"/>
      <c r="I5" s="33"/>
      <c r="J5" s="33"/>
      <c r="K5" s="33"/>
    </row>
    <row r="6" spans="1:13" ht="8.25" customHeight="1" x14ac:dyDescent="0.25">
      <c r="A6" s="78"/>
      <c r="B6" s="33"/>
      <c r="C6" s="33"/>
      <c r="D6" s="33"/>
      <c r="E6" s="36"/>
      <c r="F6" s="36"/>
      <c r="G6" s="36"/>
      <c r="H6" s="36"/>
      <c r="I6" s="36"/>
      <c r="J6" s="33"/>
      <c r="K6" s="33"/>
    </row>
    <row r="7" spans="1:13" ht="28.5" customHeight="1" x14ac:dyDescent="0.25">
      <c r="A7" s="37" t="s">
        <v>3</v>
      </c>
      <c r="B7" s="77"/>
      <c r="C7" s="33"/>
      <c r="D7" s="33"/>
      <c r="E7" s="38" t="s">
        <v>42</v>
      </c>
      <c r="F7" s="36"/>
      <c r="G7" s="39"/>
      <c r="H7" s="33"/>
      <c r="I7" s="36"/>
      <c r="J7" s="33"/>
      <c r="K7" s="33"/>
    </row>
    <row r="8" spans="1:13" ht="30" x14ac:dyDescent="0.25">
      <c r="A8" s="37" t="s">
        <v>4</v>
      </c>
      <c r="B8" s="76"/>
      <c r="C8" s="33"/>
      <c r="D8" s="33"/>
      <c r="E8" s="40" t="s">
        <v>45</v>
      </c>
      <c r="F8" s="36"/>
      <c r="G8" s="36"/>
      <c r="H8" s="33"/>
      <c r="I8" s="36"/>
      <c r="J8" s="33"/>
      <c r="K8" s="33"/>
    </row>
    <row r="9" spans="1:13" ht="28.5" customHeight="1" x14ac:dyDescent="0.25">
      <c r="A9" s="37" t="s">
        <v>5</v>
      </c>
      <c r="B9" s="75"/>
      <c r="C9" s="36"/>
      <c r="D9" s="41"/>
      <c r="E9" s="42" t="s">
        <v>6</v>
      </c>
      <c r="F9" s="36"/>
      <c r="G9" s="36"/>
      <c r="H9" s="33"/>
      <c r="I9" s="36"/>
      <c r="J9" s="33"/>
      <c r="K9" s="33"/>
    </row>
    <row r="10" spans="1:13" s="3" customFormat="1" ht="15" customHeight="1" x14ac:dyDescent="0.25">
      <c r="A10" s="43"/>
      <c r="B10" s="36"/>
      <c r="C10" s="36"/>
      <c r="D10" s="36"/>
      <c r="E10" s="44" t="s">
        <v>8</v>
      </c>
      <c r="F10" s="36"/>
      <c r="G10" s="36"/>
      <c r="H10" s="45"/>
      <c r="I10" s="36"/>
      <c r="J10" s="45"/>
      <c r="K10" s="45"/>
    </row>
    <row r="11" spans="1:13" s="3" customFormat="1" ht="15" customHeight="1" x14ac:dyDescent="0.25">
      <c r="A11" s="43" t="s">
        <v>47</v>
      </c>
      <c r="B11" s="19"/>
      <c r="C11" s="36" t="s">
        <v>7</v>
      </c>
      <c r="D11" s="36"/>
      <c r="E11" s="87"/>
      <c r="F11" s="36"/>
      <c r="G11" s="36"/>
      <c r="H11" s="45"/>
      <c r="I11" s="36"/>
      <c r="J11" s="45"/>
      <c r="K11" s="45"/>
    </row>
    <row r="12" spans="1:13" s="3" customFormat="1" ht="15" customHeight="1" x14ac:dyDescent="0.25">
      <c r="A12" s="43"/>
      <c r="B12" s="20"/>
      <c r="C12" s="36" t="s">
        <v>7</v>
      </c>
      <c r="D12" s="36"/>
      <c r="G12" s="36"/>
      <c r="H12" s="46"/>
      <c r="I12" s="36"/>
      <c r="J12" s="45"/>
      <c r="K12" s="45"/>
    </row>
    <row r="13" spans="1:13" s="3" customFormat="1" ht="15" customHeight="1" x14ac:dyDescent="0.25">
      <c r="A13" s="43"/>
      <c r="B13" s="20"/>
      <c r="C13" s="36" t="s">
        <v>7</v>
      </c>
      <c r="D13" s="36"/>
      <c r="G13" s="36"/>
      <c r="H13" s="46"/>
      <c r="I13" s="36"/>
      <c r="J13" s="45"/>
      <c r="K13" s="47"/>
      <c r="L13" s="2"/>
      <c r="M13" s="2"/>
    </row>
    <row r="14" spans="1:13" ht="10.5" customHeight="1" x14ac:dyDescent="0.25">
      <c r="A14" s="33"/>
      <c r="B14" s="33"/>
      <c r="C14" s="36"/>
      <c r="D14" s="33"/>
      <c r="G14" s="36"/>
      <c r="H14" s="48"/>
      <c r="I14" s="36"/>
      <c r="J14" s="33"/>
      <c r="K14" s="47"/>
    </row>
    <row r="15" spans="1:13" ht="18.75" customHeight="1" x14ac:dyDescent="0.25">
      <c r="A15" s="37" t="s">
        <v>9</v>
      </c>
      <c r="B15" s="73"/>
      <c r="C15" s="36"/>
      <c r="D15" s="36"/>
      <c r="G15" s="39"/>
      <c r="H15" s="48"/>
      <c r="I15" s="36"/>
      <c r="J15" s="33"/>
      <c r="K15" s="47"/>
    </row>
    <row r="16" spans="1:13" ht="14.25" customHeight="1" x14ac:dyDescent="0.25">
      <c r="A16" s="43" t="s">
        <v>10</v>
      </c>
      <c r="B16" s="74"/>
      <c r="C16" s="36"/>
      <c r="D16" s="36"/>
      <c r="E16" s="84" t="s">
        <v>50</v>
      </c>
      <c r="F16" s="84"/>
      <c r="G16" s="39"/>
      <c r="H16" s="48"/>
      <c r="I16" s="36"/>
      <c r="J16" s="33"/>
      <c r="K16" s="33"/>
    </row>
    <row r="17" spans="1:13" s="3" customFormat="1" ht="10.5" customHeight="1" x14ac:dyDescent="0.25">
      <c r="A17" s="43"/>
      <c r="B17" s="36"/>
      <c r="C17" s="36"/>
      <c r="D17" s="36"/>
      <c r="E17" s="84"/>
      <c r="F17" s="84"/>
      <c r="G17" s="39"/>
      <c r="H17" s="36"/>
      <c r="I17" s="36"/>
      <c r="J17" s="45"/>
      <c r="K17" s="47"/>
      <c r="L17" s="2"/>
      <c r="M17" s="2"/>
    </row>
    <row r="18" spans="1:13" x14ac:dyDescent="0.25">
      <c r="A18" s="47" t="s">
        <v>11</v>
      </c>
      <c r="B18" s="33"/>
      <c r="C18" s="33"/>
      <c r="D18" s="36"/>
      <c r="E18" s="84"/>
      <c r="F18" s="84"/>
      <c r="G18" s="36"/>
      <c r="H18" s="36"/>
      <c r="I18" s="36"/>
      <c r="J18" s="33"/>
      <c r="K18" s="33"/>
    </row>
    <row r="19" spans="1:13" x14ac:dyDescent="0.25">
      <c r="A19" s="37" t="s">
        <v>12</v>
      </c>
      <c r="B19" s="83">
        <v>2.5000000000000001E-2</v>
      </c>
      <c r="C19" s="33"/>
      <c r="D19" s="33"/>
      <c r="E19" s="84"/>
      <c r="F19" s="84"/>
      <c r="G19" s="48"/>
      <c r="H19" s="48"/>
      <c r="I19" s="36"/>
      <c r="J19" s="33"/>
      <c r="K19" s="33"/>
    </row>
    <row r="20" spans="1:13" x14ac:dyDescent="0.25">
      <c r="A20" s="37" t="s">
        <v>13</v>
      </c>
      <c r="B20" s="30">
        <v>0.06</v>
      </c>
      <c r="C20" s="33"/>
      <c r="D20" s="33"/>
      <c r="E20" s="48"/>
      <c r="F20" s="48"/>
      <c r="G20" s="48"/>
      <c r="H20" s="48"/>
      <c r="I20" s="36"/>
      <c r="J20" s="33"/>
      <c r="K20" s="33"/>
    </row>
    <row r="21" spans="1:13" x14ac:dyDescent="0.25">
      <c r="A21" s="37" t="s">
        <v>36</v>
      </c>
      <c r="B21" s="30">
        <v>0.05</v>
      </c>
      <c r="C21" s="33"/>
      <c r="D21" s="33"/>
      <c r="E21" s="48"/>
      <c r="F21" s="48"/>
      <c r="G21" s="48"/>
      <c r="H21" s="48"/>
      <c r="I21" s="36"/>
      <c r="J21" s="33"/>
      <c r="K21" s="33"/>
    </row>
    <row r="22" spans="1:13" x14ac:dyDescent="0.25">
      <c r="A22" s="37" t="s">
        <v>14</v>
      </c>
      <c r="B22" s="15">
        <v>0</v>
      </c>
      <c r="C22" s="33"/>
      <c r="D22" s="33"/>
      <c r="E22" s="48"/>
      <c r="F22" s="48"/>
      <c r="G22" s="48"/>
      <c r="H22" s="48"/>
      <c r="I22" s="36"/>
      <c r="J22" s="33"/>
      <c r="K22" s="33"/>
      <c r="L22" s="21"/>
    </row>
    <row r="23" spans="1:13" x14ac:dyDescent="0.25">
      <c r="A23" s="37" t="s">
        <v>35</v>
      </c>
      <c r="B23" s="15">
        <v>0</v>
      </c>
      <c r="C23" s="49" t="s">
        <v>48</v>
      </c>
      <c r="D23" s="33"/>
      <c r="E23" s="33"/>
      <c r="F23" s="33"/>
      <c r="G23" s="39"/>
      <c r="H23" s="36"/>
      <c r="I23" s="36"/>
      <c r="J23" s="33"/>
      <c r="K23" s="33"/>
    </row>
    <row r="24" spans="1:13" x14ac:dyDescent="0.25">
      <c r="A24" s="37" t="s">
        <v>32</v>
      </c>
      <c r="B24" s="15">
        <v>6.55</v>
      </c>
      <c r="C24" s="33"/>
      <c r="D24" s="33"/>
      <c r="E24" s="46"/>
      <c r="F24" s="36"/>
      <c r="G24" s="39"/>
      <c r="H24" s="50"/>
      <c r="I24" s="36"/>
      <c r="J24" s="33"/>
      <c r="K24" s="33"/>
    </row>
    <row r="25" spans="1:13" x14ac:dyDescent="0.25">
      <c r="A25" s="37" t="s">
        <v>33</v>
      </c>
      <c r="B25" s="15">
        <v>6.2</v>
      </c>
      <c r="C25" s="33" t="s">
        <v>54</v>
      </c>
      <c r="D25" s="33"/>
      <c r="E25" s="36"/>
      <c r="F25" s="36"/>
      <c r="G25" s="39"/>
      <c r="H25" s="50"/>
      <c r="I25" s="36"/>
      <c r="J25" s="33"/>
      <c r="K25" s="47"/>
    </row>
    <row r="26" spans="1:13" x14ac:dyDescent="0.25">
      <c r="A26" s="37" t="s">
        <v>34</v>
      </c>
      <c r="B26" s="15">
        <v>1.45</v>
      </c>
      <c r="C26" s="33"/>
      <c r="D26" s="33"/>
      <c r="E26" s="33"/>
      <c r="F26" s="36"/>
      <c r="G26" s="39"/>
      <c r="H26" s="51"/>
      <c r="I26" s="36"/>
      <c r="J26" s="33"/>
      <c r="K26" s="52"/>
    </row>
    <row r="27" spans="1:13" s="3" customFormat="1" ht="12" customHeight="1" x14ac:dyDescent="0.25">
      <c r="A27" s="45"/>
      <c r="B27" s="36"/>
      <c r="C27" s="45"/>
      <c r="D27" s="45"/>
      <c r="E27" s="36"/>
      <c r="F27" s="36"/>
      <c r="G27" s="36"/>
      <c r="H27" s="36"/>
      <c r="I27" s="36"/>
      <c r="J27" s="45"/>
      <c r="K27" s="45"/>
    </row>
    <row r="28" spans="1:13" s="4" customFormat="1" x14ac:dyDescent="0.25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</row>
    <row r="29" spans="1:13" s="3" customFormat="1" ht="10.5" customHeight="1" x14ac:dyDescent="0.25">
      <c r="A29" s="45"/>
      <c r="B29" s="36"/>
      <c r="C29" s="45"/>
      <c r="D29" s="45"/>
      <c r="E29" s="45"/>
      <c r="F29" s="45"/>
      <c r="G29" s="45"/>
      <c r="H29" s="45"/>
      <c r="I29" s="45"/>
      <c r="J29" s="45"/>
      <c r="K29" s="45"/>
    </row>
    <row r="30" spans="1:13" s="3" customFormat="1" ht="15" customHeight="1" x14ac:dyDescent="0.25">
      <c r="A30" s="55"/>
      <c r="B30" s="36"/>
      <c r="C30" s="45"/>
      <c r="D30" s="45"/>
      <c r="E30" s="56" t="s">
        <v>15</v>
      </c>
      <c r="F30" s="45"/>
      <c r="G30" s="45"/>
      <c r="H30" s="56" t="s">
        <v>16</v>
      </c>
      <c r="I30" s="45"/>
      <c r="J30" s="45"/>
      <c r="K30" s="45"/>
    </row>
    <row r="31" spans="1:13" x14ac:dyDescent="0.25">
      <c r="A31" s="55"/>
      <c r="B31" s="33"/>
      <c r="C31" s="33"/>
      <c r="D31" s="33"/>
      <c r="E31" s="33" t="s">
        <v>17</v>
      </c>
      <c r="F31" s="33"/>
      <c r="G31" s="33"/>
      <c r="H31" s="33" t="s">
        <v>17</v>
      </c>
      <c r="I31" s="33"/>
      <c r="J31" s="33"/>
      <c r="K31" s="33"/>
    </row>
    <row r="32" spans="1:13" x14ac:dyDescent="0.25">
      <c r="A32" s="55"/>
      <c r="B32" s="33"/>
      <c r="C32" s="33"/>
      <c r="D32" s="33"/>
      <c r="E32" s="5"/>
      <c r="F32" s="33"/>
      <c r="G32" s="33"/>
      <c r="H32" s="5"/>
      <c r="I32" s="33"/>
      <c r="J32" s="33"/>
      <c r="K32" s="33"/>
    </row>
    <row r="33" spans="1:11" x14ac:dyDescent="0.25">
      <c r="A33" s="55"/>
      <c r="B33" s="57" t="s">
        <v>18</v>
      </c>
      <c r="C33" s="58" t="s">
        <v>39</v>
      </c>
      <c r="D33" s="33"/>
      <c r="E33" s="33" t="s">
        <v>19</v>
      </c>
      <c r="F33" s="33"/>
      <c r="G33" s="33"/>
      <c r="H33" s="33" t="s">
        <v>19</v>
      </c>
      <c r="I33" s="33"/>
      <c r="J33" s="33"/>
      <c r="K33" s="33" t="s">
        <v>20</v>
      </c>
    </row>
    <row r="34" spans="1:11" x14ac:dyDescent="0.25">
      <c r="A34" s="55"/>
      <c r="B34" s="59">
        <v>1</v>
      </c>
      <c r="C34" s="59">
        <v>1</v>
      </c>
      <c r="D34" s="33"/>
      <c r="E34" s="6">
        <v>0</v>
      </c>
      <c r="F34" s="33"/>
      <c r="G34" s="33"/>
      <c r="H34" s="6">
        <v>0</v>
      </c>
      <c r="I34" s="33"/>
      <c r="J34" s="33"/>
      <c r="K34" s="18">
        <f>1-E34-H34</f>
        <v>1</v>
      </c>
    </row>
    <row r="35" spans="1:11" x14ac:dyDescent="0.25">
      <c r="A35" s="55"/>
      <c r="B35" s="33"/>
      <c r="C35" s="59"/>
      <c r="D35" s="33"/>
      <c r="E35" s="60"/>
      <c r="F35" s="33"/>
      <c r="G35" s="33"/>
      <c r="H35" s="60"/>
      <c r="I35" s="33"/>
      <c r="J35" s="33"/>
      <c r="K35" s="33"/>
    </row>
    <row r="36" spans="1:11" x14ac:dyDescent="0.25">
      <c r="A36" s="61" t="s">
        <v>41</v>
      </c>
      <c r="B36" s="11">
        <v>0</v>
      </c>
      <c r="C36" s="33"/>
      <c r="D36" s="33"/>
      <c r="E36" s="45"/>
      <c r="F36" s="45"/>
      <c r="G36" s="45"/>
      <c r="H36" s="45"/>
      <c r="I36" s="45"/>
      <c r="J36" s="45"/>
      <c r="K36" s="45"/>
    </row>
    <row r="37" spans="1:11" x14ac:dyDescent="0.25">
      <c r="A37" s="33" t="s">
        <v>21</v>
      </c>
      <c r="B37" s="70">
        <v>0</v>
      </c>
      <c r="C37" s="12" t="e">
        <f>B37/B36</f>
        <v>#DIV/0!</v>
      </c>
      <c r="D37" s="45"/>
      <c r="E37" s="7">
        <f>B37*E34</f>
        <v>0</v>
      </c>
      <c r="F37" s="33"/>
      <c r="G37" s="33"/>
      <c r="H37" s="7">
        <f>B37*H34</f>
        <v>0</v>
      </c>
      <c r="I37" s="33"/>
      <c r="J37" s="33"/>
      <c r="K37" s="71">
        <f>B37-E37-H37</f>
        <v>0</v>
      </c>
    </row>
    <row r="38" spans="1:11" x14ac:dyDescent="0.25">
      <c r="A38" s="45"/>
      <c r="B38" s="62"/>
      <c r="C38" s="63"/>
      <c r="D38" s="33"/>
      <c r="E38" s="64"/>
      <c r="F38" s="45"/>
      <c r="G38" s="45"/>
      <c r="H38" s="64"/>
      <c r="I38" s="45"/>
      <c r="J38" s="45"/>
      <c r="K38" s="64"/>
    </row>
    <row r="39" spans="1:11" s="3" customFormat="1" x14ac:dyDescent="0.25">
      <c r="A39" s="33" t="s">
        <v>31</v>
      </c>
      <c r="B39" s="22">
        <f>B37*0.0145</f>
        <v>0</v>
      </c>
      <c r="C39" s="14" t="e">
        <f>B39/B36</f>
        <v>#DIV/0!</v>
      </c>
      <c r="D39" s="33"/>
      <c r="E39" s="8">
        <f>B39*E34</f>
        <v>0</v>
      </c>
      <c r="F39" s="33"/>
      <c r="G39" s="33"/>
      <c r="H39" s="8">
        <f>B39*H34</f>
        <v>0</v>
      </c>
      <c r="I39" s="33"/>
      <c r="J39" s="33"/>
      <c r="K39" s="8">
        <f t="shared" ref="K39:K45" si="0">B39-E39-H39</f>
        <v>0</v>
      </c>
    </row>
    <row r="40" spans="1:11" x14ac:dyDescent="0.25">
      <c r="A40" s="33" t="s">
        <v>30</v>
      </c>
      <c r="B40" s="22">
        <f>IF(B37&gt;128400,(128400*0.062),(B37*0.062))</f>
        <v>0</v>
      </c>
      <c r="C40" s="14" t="e">
        <f>B40/B36</f>
        <v>#DIV/0!</v>
      </c>
      <c r="D40" s="33"/>
      <c r="E40" s="8">
        <f>B40*E34</f>
        <v>0</v>
      </c>
      <c r="F40" s="33"/>
      <c r="G40" s="33"/>
      <c r="H40" s="8">
        <f>B40*H34</f>
        <v>0</v>
      </c>
      <c r="I40" s="33"/>
      <c r="J40" s="33"/>
      <c r="K40" s="8">
        <f t="shared" si="0"/>
        <v>0</v>
      </c>
    </row>
    <row r="41" spans="1:11" x14ac:dyDescent="0.25">
      <c r="A41" s="33" t="s">
        <v>24</v>
      </c>
      <c r="B41" s="22">
        <f>(CEILING(B37,1000)*(12)*(0.000255))</f>
        <v>0</v>
      </c>
      <c r="C41" s="14" t="e">
        <f>B41/B36</f>
        <v>#DIV/0!</v>
      </c>
      <c r="D41" s="41"/>
      <c r="E41" s="8">
        <f>B41*E34</f>
        <v>0</v>
      </c>
      <c r="F41" s="33"/>
      <c r="G41" s="33"/>
      <c r="H41" s="8">
        <f>B41*H34</f>
        <v>0</v>
      </c>
      <c r="I41" s="33"/>
      <c r="J41" s="33"/>
      <c r="K41" s="8">
        <f t="shared" si="0"/>
        <v>0</v>
      </c>
    </row>
    <row r="42" spans="1:11" x14ac:dyDescent="0.25">
      <c r="A42" s="33" t="s">
        <v>26</v>
      </c>
      <c r="B42" s="22">
        <f>IF((B37*0.0018)&gt;162,162,(B37*0.0018))</f>
        <v>0</v>
      </c>
      <c r="C42" s="14" t="e">
        <f>B42/B36</f>
        <v>#DIV/0!</v>
      </c>
      <c r="D42" s="33"/>
      <c r="E42" s="8">
        <f>B42*E34</f>
        <v>0</v>
      </c>
      <c r="F42" s="41"/>
      <c r="G42" s="41"/>
      <c r="H42" s="8">
        <f>B42*H34</f>
        <v>0</v>
      </c>
      <c r="I42" s="41"/>
      <c r="J42" s="41"/>
      <c r="K42" s="8">
        <f t="shared" si="0"/>
        <v>0</v>
      </c>
    </row>
    <row r="43" spans="1:11" x14ac:dyDescent="0.25">
      <c r="A43" s="33" t="s">
        <v>25</v>
      </c>
      <c r="B43" s="22">
        <f>B37*(B24%)</f>
        <v>0</v>
      </c>
      <c r="C43" s="14" t="e">
        <f>B43/B36</f>
        <v>#DIV/0!</v>
      </c>
      <c r="D43" s="33"/>
      <c r="E43" s="8">
        <f>B43*E34</f>
        <v>0</v>
      </c>
      <c r="F43" s="33"/>
      <c r="G43" s="33"/>
      <c r="H43" s="8">
        <f>B43*H34</f>
        <v>0</v>
      </c>
      <c r="I43" s="33"/>
      <c r="J43" s="33"/>
      <c r="K43" s="8">
        <f t="shared" si="0"/>
        <v>0</v>
      </c>
    </row>
    <row r="44" spans="1:11" x14ac:dyDescent="0.25">
      <c r="A44" s="33" t="s">
        <v>22</v>
      </c>
      <c r="B44" s="68">
        <v>0</v>
      </c>
      <c r="C44" s="14" t="e">
        <f>B44/B36</f>
        <v>#DIV/0!</v>
      </c>
      <c r="D44" s="33"/>
      <c r="E44" s="8">
        <f>B44*E34</f>
        <v>0</v>
      </c>
      <c r="F44" s="33"/>
      <c r="G44" s="33"/>
      <c r="H44" s="8">
        <f>B44*H34</f>
        <v>0</v>
      </c>
      <c r="I44" s="33"/>
      <c r="J44" s="33"/>
      <c r="K44" s="8">
        <f t="shared" si="0"/>
        <v>0</v>
      </c>
    </row>
    <row r="45" spans="1:11" x14ac:dyDescent="0.25">
      <c r="A45" s="33" t="s">
        <v>23</v>
      </c>
      <c r="B45" s="68">
        <v>0</v>
      </c>
      <c r="C45" s="14" t="e">
        <f>B45/B36</f>
        <v>#DIV/0!</v>
      </c>
      <c r="D45" s="33"/>
      <c r="E45" s="8">
        <f>B45*E34</f>
        <v>0</v>
      </c>
      <c r="F45" s="33"/>
      <c r="G45" s="33"/>
      <c r="H45" s="8">
        <f>B45*H34</f>
        <v>0</v>
      </c>
      <c r="I45" s="33"/>
      <c r="J45" s="33"/>
      <c r="K45" s="8">
        <f t="shared" si="0"/>
        <v>0</v>
      </c>
    </row>
    <row r="46" spans="1:11" ht="15.75" thickBot="1" x14ac:dyDescent="0.3">
      <c r="A46" s="33" t="s">
        <v>56</v>
      </c>
      <c r="B46" s="26">
        <f>$B37/100*0.55</f>
        <v>0</v>
      </c>
      <c r="C46" s="25" t="e">
        <f>B46/B36</f>
        <v>#DIV/0!</v>
      </c>
      <c r="D46" s="33"/>
      <c r="E46" s="24">
        <f>E37/100*0.55</f>
        <v>0</v>
      </c>
      <c r="F46" s="33"/>
      <c r="G46" s="33"/>
      <c r="H46" s="24">
        <f>H37/100*0.55</f>
        <v>0</v>
      </c>
      <c r="I46" s="33"/>
      <c r="J46" s="33"/>
      <c r="K46" s="27">
        <f>K37/100*0.55</f>
        <v>0</v>
      </c>
    </row>
    <row r="47" spans="1:11" ht="15.75" thickTop="1" x14ac:dyDescent="0.25">
      <c r="A47" s="37" t="s">
        <v>27</v>
      </c>
      <c r="B47" s="7">
        <f>SUM(B39:B46)</f>
        <v>0</v>
      </c>
      <c r="C47" s="14" t="e">
        <f>B47/B36</f>
        <v>#DIV/0!</v>
      </c>
      <c r="D47" s="33"/>
      <c r="E47" s="10">
        <f>SUM(E39:E46)</f>
        <v>0</v>
      </c>
      <c r="F47" s="33"/>
      <c r="G47" s="33"/>
      <c r="H47" s="10">
        <f>SUM(H39:H46)</f>
        <v>0</v>
      </c>
      <c r="I47" s="33"/>
      <c r="J47" s="33"/>
      <c r="K47" s="7">
        <f>SUM(K39:K46)</f>
        <v>0</v>
      </c>
    </row>
    <row r="48" spans="1:11" x14ac:dyDescent="0.25">
      <c r="A48" s="33"/>
      <c r="B48" s="65"/>
      <c r="C48" s="66"/>
      <c r="D48" s="33"/>
      <c r="E48" s="65"/>
      <c r="F48" s="33"/>
      <c r="G48" s="33"/>
      <c r="H48" s="65"/>
      <c r="I48" s="33"/>
      <c r="J48" s="33"/>
      <c r="K48" s="65"/>
    </row>
    <row r="49" spans="1:11" x14ac:dyDescent="0.25">
      <c r="A49" s="33"/>
      <c r="B49" s="65"/>
      <c r="C49" s="47"/>
      <c r="D49" s="47"/>
      <c r="E49" s="65"/>
      <c r="F49" s="33"/>
      <c r="G49" s="33"/>
      <c r="H49" s="65"/>
      <c r="I49" s="33"/>
      <c r="J49" s="33"/>
      <c r="K49" s="65"/>
    </row>
    <row r="50" spans="1:11" ht="15.75" thickBot="1" x14ac:dyDescent="0.3">
      <c r="A50" s="82" t="s">
        <v>57</v>
      </c>
      <c r="B50" s="17">
        <f>B47+B37</f>
        <v>0</v>
      </c>
      <c r="C50" s="69" t="e">
        <f>B50/B36</f>
        <v>#DIV/0!</v>
      </c>
      <c r="D50" s="33"/>
      <c r="E50" s="17">
        <f>E47+E37</f>
        <v>0</v>
      </c>
      <c r="F50" s="47"/>
      <c r="G50" s="47"/>
      <c r="H50" s="17">
        <f>H47+H37</f>
        <v>0</v>
      </c>
      <c r="I50" s="47"/>
      <c r="J50" s="47"/>
      <c r="K50" s="17">
        <f>K47+K37</f>
        <v>0</v>
      </c>
    </row>
    <row r="51" spans="1:11" ht="15.75" thickTop="1" x14ac:dyDescent="0.25"/>
    <row r="54" spans="1:11" x14ac:dyDescent="0.25">
      <c r="B54" s="9"/>
    </row>
    <row r="55" spans="1:11" x14ac:dyDescent="0.25">
      <c r="B55" s="2" t="s">
        <v>46</v>
      </c>
    </row>
  </sheetData>
  <sheetProtection algorithmName="SHA-512" hashValue="7l/6VNDShJaPEJmPgSPjWUdFvDs+gAC7X+PpXxNglSCn8vaDWCt4nlUsNw2rFd8RK0wEMIwOe13KUKfT/3wbBQ==" saltValue="yJQRBujeCQj8bf73G0nriw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E16:F19"/>
  </mergeCells>
  <pageMargins left="0.7" right="0.7" top="0.75" bottom="0.75" header="0.3" footer="0.3"/>
  <pageSetup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3</xdr:row>
                    <xdr:rowOff>257175</xdr:rowOff>
                  </from>
                  <to>
                    <xdr:col>0</xdr:col>
                    <xdr:colOff>352425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47625</xdr:colOff>
                    <xdr:row>3</xdr:row>
                    <xdr:rowOff>257175</xdr:rowOff>
                  </from>
                  <to>
                    <xdr:col>0</xdr:col>
                    <xdr:colOff>352425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5"/>
  <sheetViews>
    <sheetView zoomScaleNormal="100" workbookViewId="0">
      <selection activeCell="C30" sqref="C30"/>
    </sheetView>
  </sheetViews>
  <sheetFormatPr defaultRowHeight="15" x14ac:dyDescent="0.25"/>
  <cols>
    <col min="1" max="1" width="39.85546875" style="2" customWidth="1"/>
    <col min="2" max="2" width="22.85546875" style="2" customWidth="1"/>
    <col min="3" max="3" width="20.42578125" style="2" bestFit="1" customWidth="1"/>
    <col min="4" max="4" width="5.85546875" style="2" customWidth="1"/>
    <col min="5" max="5" width="22.85546875" style="2" customWidth="1"/>
    <col min="6" max="6" width="6.85546875" style="2" customWidth="1"/>
    <col min="7" max="7" width="7.140625" style="2" customWidth="1"/>
    <col min="8" max="8" width="22.85546875" style="2" customWidth="1"/>
    <col min="9" max="9" width="5.85546875" style="2" customWidth="1"/>
    <col min="10" max="10" width="7.140625" style="2" customWidth="1"/>
    <col min="11" max="11" width="22.85546875" style="2" customWidth="1"/>
    <col min="12" max="12" width="12.7109375" style="2" bestFit="1" customWidth="1"/>
    <col min="13" max="17" width="9.140625" style="2"/>
    <col min="18" max="18" width="12" style="2" hidden="1" customWidth="1"/>
    <col min="19" max="16384" width="9.140625" style="2"/>
  </cols>
  <sheetData>
    <row r="1" spans="1:18" ht="21" x14ac:dyDescent="0.35">
      <c r="A1" s="31" t="s">
        <v>0</v>
      </c>
      <c r="B1" s="31"/>
      <c r="C1" s="31"/>
      <c r="D1" s="31"/>
      <c r="E1" s="32" t="s">
        <v>37</v>
      </c>
      <c r="F1" s="33"/>
      <c r="G1" s="33"/>
      <c r="H1" s="33"/>
      <c r="I1" s="33"/>
      <c r="J1" s="33"/>
      <c r="K1" s="33"/>
    </row>
    <row r="2" spans="1:18" ht="21" x14ac:dyDescent="0.35">
      <c r="A2" s="31" t="s">
        <v>1</v>
      </c>
      <c r="B2" s="31"/>
      <c r="C2" s="72" t="s">
        <v>53</v>
      </c>
      <c r="D2" s="31"/>
      <c r="E2" s="34"/>
      <c r="F2" s="33"/>
      <c r="G2" s="33"/>
      <c r="H2" s="33"/>
      <c r="I2" s="33"/>
      <c r="J2" s="33"/>
      <c r="K2" s="33"/>
    </row>
    <row r="3" spans="1:18" ht="21" x14ac:dyDescent="0.35">
      <c r="A3" s="35" t="s">
        <v>28</v>
      </c>
      <c r="B3" s="31"/>
      <c r="C3" s="31"/>
      <c r="D3" s="31"/>
      <c r="E3" s="31"/>
      <c r="F3" s="33"/>
      <c r="G3" s="33"/>
      <c r="H3" s="33"/>
      <c r="I3" s="33"/>
      <c r="J3" s="33"/>
      <c r="K3" s="33"/>
    </row>
    <row r="4" spans="1:18" ht="21.75" thickBot="1" x14ac:dyDescent="0.4">
      <c r="A4" s="31" t="s">
        <v>2</v>
      </c>
      <c r="B4" s="31"/>
      <c r="C4" s="31"/>
      <c r="D4" s="31"/>
      <c r="E4" s="31"/>
      <c r="F4" s="33"/>
      <c r="G4" s="33"/>
      <c r="H4" s="33"/>
      <c r="I4" s="33"/>
      <c r="J4" s="33"/>
      <c r="K4" s="33"/>
    </row>
    <row r="5" spans="1:18" ht="16.5" x14ac:dyDescent="0.25">
      <c r="A5" s="79" t="s">
        <v>55</v>
      </c>
      <c r="B5" s="33"/>
      <c r="C5" s="81"/>
      <c r="D5" s="33"/>
      <c r="E5" s="33"/>
      <c r="F5" s="33"/>
      <c r="G5" s="33"/>
      <c r="H5" s="33"/>
      <c r="I5" s="33"/>
      <c r="J5" s="33"/>
      <c r="K5" s="33"/>
    </row>
    <row r="6" spans="1:18" ht="10.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8" ht="29.25" customHeight="1" x14ac:dyDescent="0.25">
      <c r="A7" s="37" t="s">
        <v>3</v>
      </c>
      <c r="B7" s="29"/>
      <c r="C7" s="36"/>
      <c r="D7" s="33"/>
      <c r="E7" s="38" t="s">
        <v>42</v>
      </c>
      <c r="F7" s="33"/>
      <c r="G7" s="37"/>
      <c r="H7" s="46"/>
      <c r="I7" s="36"/>
      <c r="J7" s="36"/>
      <c r="K7" s="36"/>
      <c r="L7" s="16"/>
    </row>
    <row r="8" spans="1:18" ht="29.25" customHeight="1" x14ac:dyDescent="0.25">
      <c r="A8" s="37" t="s">
        <v>49</v>
      </c>
      <c r="B8" s="23"/>
      <c r="C8" s="36"/>
      <c r="D8" s="33"/>
      <c r="E8" s="40" t="s">
        <v>45</v>
      </c>
      <c r="F8" s="33"/>
      <c r="G8" s="37"/>
      <c r="H8" s="46"/>
      <c r="I8" s="36"/>
      <c r="J8" s="36"/>
      <c r="K8" s="36"/>
      <c r="L8" s="16"/>
      <c r="R8" s="16" t="s">
        <v>43</v>
      </c>
    </row>
    <row r="9" spans="1:18" ht="29.25" customHeight="1" x14ac:dyDescent="0.25">
      <c r="A9" s="37" t="s">
        <v>9</v>
      </c>
      <c r="B9" s="73"/>
      <c r="C9" s="36"/>
      <c r="D9" s="36"/>
      <c r="E9" s="42" t="s">
        <v>6</v>
      </c>
      <c r="F9" s="33"/>
      <c r="G9" s="37"/>
      <c r="H9" s="46"/>
      <c r="I9" s="36"/>
      <c r="J9" s="36"/>
      <c r="K9" s="36"/>
      <c r="L9" s="16"/>
      <c r="R9" s="16" t="s">
        <v>51</v>
      </c>
    </row>
    <row r="10" spans="1:18" ht="18.75" customHeight="1" x14ac:dyDescent="0.25">
      <c r="A10" s="37" t="s">
        <v>29</v>
      </c>
      <c r="B10" s="74"/>
      <c r="C10" s="36"/>
      <c r="D10" s="36"/>
      <c r="E10" s="44" t="s">
        <v>8</v>
      </c>
      <c r="F10" s="33"/>
      <c r="G10" s="37"/>
      <c r="H10" s="36"/>
      <c r="I10" s="36"/>
      <c r="J10" s="36"/>
      <c r="K10" s="36"/>
      <c r="L10" s="16"/>
      <c r="R10" s="16" t="s">
        <v>44</v>
      </c>
    </row>
    <row r="11" spans="1:18" ht="14.25" customHeight="1" x14ac:dyDescent="0.25">
      <c r="A11" s="37"/>
      <c r="B11" s="36"/>
      <c r="C11" s="36"/>
      <c r="D11" s="36"/>
      <c r="E11" s="33"/>
      <c r="F11" s="33"/>
      <c r="G11" s="37"/>
      <c r="H11" s="36"/>
      <c r="I11" s="36"/>
      <c r="J11" s="36"/>
      <c r="K11" s="36"/>
    </row>
    <row r="12" spans="1:18" x14ac:dyDescent="0.25">
      <c r="A12" s="47" t="s">
        <v>11</v>
      </c>
      <c r="B12" s="33"/>
      <c r="C12" s="33"/>
      <c r="D12" s="36"/>
      <c r="E12" s="85" t="s">
        <v>50</v>
      </c>
      <c r="F12" s="86"/>
      <c r="G12" s="33"/>
      <c r="H12" s="36"/>
      <c r="I12" s="36"/>
      <c r="J12" s="36"/>
      <c r="K12" s="36"/>
    </row>
    <row r="13" spans="1:18" x14ac:dyDescent="0.25">
      <c r="A13" s="37" t="s">
        <v>12</v>
      </c>
      <c r="B13" s="83">
        <v>2.5000000000000001E-2</v>
      </c>
      <c r="C13" s="33"/>
      <c r="D13" s="33"/>
      <c r="E13" s="86"/>
      <c r="F13" s="86"/>
      <c r="G13" s="37"/>
      <c r="H13" s="36"/>
      <c r="I13" s="36"/>
      <c r="J13" s="36"/>
      <c r="K13" s="36"/>
    </row>
    <row r="14" spans="1:18" x14ac:dyDescent="0.25">
      <c r="A14" s="37" t="s">
        <v>13</v>
      </c>
      <c r="B14" s="30">
        <v>0.06</v>
      </c>
      <c r="C14" s="33"/>
      <c r="D14" s="33"/>
      <c r="E14" s="86"/>
      <c r="F14" s="86"/>
      <c r="G14" s="37"/>
      <c r="H14" s="36"/>
      <c r="I14" s="36"/>
      <c r="J14" s="36"/>
      <c r="K14" s="36"/>
    </row>
    <row r="15" spans="1:18" x14ac:dyDescent="0.25">
      <c r="A15" s="37" t="s">
        <v>36</v>
      </c>
      <c r="B15" s="30">
        <v>0.05</v>
      </c>
      <c r="C15" s="33"/>
      <c r="D15" s="33"/>
      <c r="E15" s="86"/>
      <c r="F15" s="86"/>
      <c r="G15" s="37"/>
      <c r="H15" s="36"/>
      <c r="I15" s="36"/>
      <c r="J15" s="36"/>
      <c r="K15" s="36"/>
    </row>
    <row r="16" spans="1:18" x14ac:dyDescent="0.25">
      <c r="A16" s="37" t="s">
        <v>14</v>
      </c>
      <c r="B16" s="15">
        <v>0</v>
      </c>
      <c r="C16" s="33"/>
      <c r="D16" s="33"/>
      <c r="E16" s="33"/>
      <c r="F16" s="33"/>
      <c r="G16" s="37"/>
      <c r="H16" s="36"/>
      <c r="I16" s="36"/>
      <c r="J16" s="36"/>
      <c r="K16" s="36"/>
    </row>
    <row r="17" spans="1:11" x14ac:dyDescent="0.25">
      <c r="A17" s="37" t="s">
        <v>35</v>
      </c>
      <c r="B17" s="15">
        <v>0</v>
      </c>
      <c r="C17" s="49" t="s">
        <v>48</v>
      </c>
      <c r="D17" s="33"/>
      <c r="E17" s="33"/>
      <c r="F17" s="33"/>
      <c r="G17" s="37"/>
      <c r="H17" s="50"/>
      <c r="I17" s="36"/>
      <c r="J17" s="36"/>
      <c r="K17" s="36"/>
    </row>
    <row r="18" spans="1:11" x14ac:dyDescent="0.25">
      <c r="A18" s="37" t="s">
        <v>32</v>
      </c>
      <c r="B18" s="15">
        <v>6.55</v>
      </c>
      <c r="C18" s="33"/>
      <c r="D18" s="33"/>
      <c r="E18" s="33"/>
      <c r="F18" s="33"/>
      <c r="G18" s="37"/>
      <c r="H18" s="51"/>
      <c r="I18" s="36"/>
      <c r="J18" s="36"/>
      <c r="K18" s="36"/>
    </row>
    <row r="19" spans="1:11" x14ac:dyDescent="0.25">
      <c r="A19" s="37" t="s">
        <v>33</v>
      </c>
      <c r="B19" s="15">
        <v>6.2</v>
      </c>
      <c r="C19" s="33" t="s">
        <v>54</v>
      </c>
      <c r="D19" s="33"/>
      <c r="E19" s="33"/>
      <c r="F19" s="33"/>
      <c r="G19" s="37"/>
      <c r="H19" s="36"/>
      <c r="I19" s="36"/>
      <c r="J19" s="36"/>
      <c r="K19" s="36"/>
    </row>
    <row r="20" spans="1:11" s="3" customFormat="1" x14ac:dyDescent="0.25">
      <c r="A20" s="37" t="s">
        <v>34</v>
      </c>
      <c r="B20" s="15">
        <v>1.45</v>
      </c>
      <c r="C20" s="33"/>
      <c r="D20" s="45"/>
      <c r="E20" s="45"/>
      <c r="F20" s="45"/>
      <c r="G20" s="45"/>
      <c r="H20" s="36"/>
      <c r="I20" s="36"/>
      <c r="J20" s="36"/>
      <c r="K20" s="36"/>
    </row>
    <row r="21" spans="1:11" s="3" customFormat="1" x14ac:dyDescent="0.25">
      <c r="A21" s="45"/>
      <c r="B21" s="36"/>
      <c r="C21" s="45"/>
      <c r="D21" s="45"/>
      <c r="E21" s="45"/>
      <c r="F21" s="45"/>
      <c r="G21" s="45"/>
      <c r="H21" s="45"/>
      <c r="I21" s="45"/>
      <c r="J21" s="45"/>
      <c r="K21" s="45"/>
    </row>
    <row r="22" spans="1:11" s="4" customFormat="1" x14ac:dyDescent="0.25">
      <c r="A22" s="53"/>
      <c r="B22" s="54"/>
      <c r="C22" s="53"/>
      <c r="D22" s="53"/>
      <c r="E22" s="53"/>
      <c r="F22" s="53"/>
      <c r="G22" s="53"/>
      <c r="H22" s="53"/>
      <c r="I22" s="53"/>
      <c r="J22" s="53"/>
      <c r="K22" s="53"/>
    </row>
    <row r="23" spans="1:11" s="3" customFormat="1" x14ac:dyDescent="0.25">
      <c r="A23" s="45"/>
      <c r="B23" s="36"/>
      <c r="C23" s="45"/>
      <c r="D23" s="45"/>
      <c r="E23" s="45"/>
      <c r="F23" s="45"/>
      <c r="G23" s="45"/>
      <c r="H23" s="45"/>
      <c r="I23" s="45"/>
      <c r="J23" s="45"/>
      <c r="K23" s="45"/>
    </row>
    <row r="24" spans="1:11" x14ac:dyDescent="0.25">
      <c r="A24" s="55"/>
      <c r="B24" s="36"/>
      <c r="C24" s="45"/>
      <c r="D24" s="45"/>
      <c r="E24" s="56" t="s">
        <v>15</v>
      </c>
      <c r="F24" s="45"/>
      <c r="G24" s="45"/>
      <c r="H24" s="56" t="s">
        <v>16</v>
      </c>
      <c r="I24" s="45"/>
      <c r="J24" s="45"/>
      <c r="K24" s="45"/>
    </row>
    <row r="25" spans="1:11" x14ac:dyDescent="0.25">
      <c r="A25" s="55"/>
      <c r="B25" s="33"/>
      <c r="C25" s="33"/>
      <c r="D25" s="33"/>
      <c r="E25" s="33" t="s">
        <v>17</v>
      </c>
      <c r="F25" s="33"/>
      <c r="G25" s="33"/>
      <c r="H25" s="33" t="s">
        <v>17</v>
      </c>
      <c r="I25" s="33"/>
      <c r="J25" s="33"/>
      <c r="K25" s="33"/>
    </row>
    <row r="26" spans="1:11" x14ac:dyDescent="0.25">
      <c r="A26" s="55"/>
      <c r="B26" s="33"/>
      <c r="C26" s="33"/>
      <c r="D26" s="33"/>
      <c r="E26" s="5"/>
      <c r="F26" s="33"/>
      <c r="G26" s="33"/>
      <c r="H26" s="5"/>
      <c r="I26" s="33"/>
      <c r="J26" s="33"/>
      <c r="K26" s="33"/>
    </row>
    <row r="27" spans="1:11" x14ac:dyDescent="0.25">
      <c r="A27" s="55"/>
      <c r="B27" s="57" t="s">
        <v>18</v>
      </c>
      <c r="C27" s="58" t="s">
        <v>39</v>
      </c>
      <c r="D27" s="33"/>
      <c r="E27" s="33" t="s">
        <v>19</v>
      </c>
      <c r="F27" s="33"/>
      <c r="G27" s="33"/>
      <c r="H27" s="33" t="s">
        <v>19</v>
      </c>
      <c r="I27" s="33"/>
      <c r="J27" s="33"/>
      <c r="K27" s="33" t="s">
        <v>20</v>
      </c>
    </row>
    <row r="28" spans="1:11" x14ac:dyDescent="0.25">
      <c r="A28" s="55"/>
      <c r="B28" s="59">
        <v>1</v>
      </c>
      <c r="C28" s="59">
        <v>1</v>
      </c>
      <c r="D28" s="33"/>
      <c r="E28" s="6">
        <v>0</v>
      </c>
      <c r="F28" s="33"/>
      <c r="G28" s="33"/>
      <c r="H28" s="6">
        <v>0</v>
      </c>
      <c r="I28" s="33"/>
      <c r="J28" s="33"/>
      <c r="K28" s="18">
        <f>1-E28-H28</f>
        <v>1</v>
      </c>
    </row>
    <row r="29" spans="1:11" x14ac:dyDescent="0.25">
      <c r="A29" s="55"/>
      <c r="B29" s="33"/>
      <c r="C29" s="59"/>
      <c r="D29" s="33"/>
      <c r="E29" s="60"/>
      <c r="F29" s="33"/>
      <c r="G29" s="33"/>
      <c r="H29" s="60"/>
      <c r="I29" s="33"/>
      <c r="J29" s="33"/>
      <c r="K29" s="33"/>
    </row>
    <row r="30" spans="1:11" s="3" customFormat="1" x14ac:dyDescent="0.25">
      <c r="A30" s="61" t="s">
        <v>41</v>
      </c>
      <c r="B30" s="11"/>
      <c r="C30" s="33"/>
      <c r="D30" s="33"/>
      <c r="E30" s="45"/>
      <c r="F30" s="45"/>
      <c r="G30" s="45"/>
      <c r="H30" s="45"/>
      <c r="I30" s="45"/>
      <c r="J30" s="45"/>
      <c r="K30" s="45"/>
    </row>
    <row r="31" spans="1:11" x14ac:dyDescent="0.25">
      <c r="A31" s="33" t="s">
        <v>21</v>
      </c>
      <c r="B31" s="67"/>
      <c r="C31" s="12" t="e">
        <f>B31/B30</f>
        <v>#DIV/0!</v>
      </c>
      <c r="D31" s="45"/>
      <c r="E31" s="7">
        <f>B31*E28</f>
        <v>0</v>
      </c>
      <c r="F31" s="33"/>
      <c r="G31" s="33"/>
      <c r="H31" s="7">
        <f>B31*H28</f>
        <v>0</v>
      </c>
      <c r="I31" s="33"/>
      <c r="J31" s="33"/>
      <c r="K31" s="7">
        <f>B31-E31-H31</f>
        <v>0</v>
      </c>
    </row>
    <row r="32" spans="1:11" x14ac:dyDescent="0.25">
      <c r="A32" s="45"/>
      <c r="B32" s="62"/>
      <c r="C32" s="63"/>
      <c r="D32" s="33"/>
      <c r="E32" s="64"/>
      <c r="F32" s="45"/>
      <c r="G32" s="45"/>
      <c r="H32" s="64"/>
      <c r="I32" s="45"/>
      <c r="J32" s="45"/>
      <c r="K32" s="64"/>
    </row>
    <row r="33" spans="1:11" x14ac:dyDescent="0.25">
      <c r="A33" s="33" t="s">
        <v>31</v>
      </c>
      <c r="B33" s="22">
        <f>B31*0.0145</f>
        <v>0</v>
      </c>
      <c r="C33" s="14" t="e">
        <f>B33/B30</f>
        <v>#DIV/0!</v>
      </c>
      <c r="D33" s="33"/>
      <c r="E33" s="8">
        <f>B33*E28</f>
        <v>0</v>
      </c>
      <c r="F33" s="33"/>
      <c r="G33" s="33"/>
      <c r="H33" s="8">
        <f>B33*H28</f>
        <v>0</v>
      </c>
      <c r="I33" s="33"/>
      <c r="J33" s="33"/>
      <c r="K33" s="8">
        <f t="shared" ref="K33:K39" si="0">B33-E33-H33</f>
        <v>0</v>
      </c>
    </row>
    <row r="34" spans="1:11" x14ac:dyDescent="0.25">
      <c r="A34" s="33" t="s">
        <v>30</v>
      </c>
      <c r="B34" s="22">
        <f>IF(B31&gt;127200,(127200*0.062),(B31*0.062))</f>
        <v>0</v>
      </c>
      <c r="C34" s="14" t="e">
        <f>B34/B30</f>
        <v>#DIV/0!</v>
      </c>
      <c r="D34" s="33"/>
      <c r="E34" s="8">
        <f>B34*E28</f>
        <v>0</v>
      </c>
      <c r="F34" s="33"/>
      <c r="G34" s="33"/>
      <c r="H34" s="8">
        <f>B34*H28</f>
        <v>0</v>
      </c>
      <c r="I34" s="33"/>
      <c r="J34" s="33"/>
      <c r="K34" s="8">
        <f t="shared" si="0"/>
        <v>0</v>
      </c>
    </row>
    <row r="35" spans="1:11" x14ac:dyDescent="0.25">
      <c r="A35" s="33" t="s">
        <v>24</v>
      </c>
      <c r="B35" s="22">
        <f>(CEILING(B31,1000)*(12)*(0.000255))</f>
        <v>0</v>
      </c>
      <c r="C35" s="14" t="e">
        <f>B35/B30</f>
        <v>#DIV/0!</v>
      </c>
      <c r="D35" s="41"/>
      <c r="E35" s="8">
        <f>B35*E28</f>
        <v>0</v>
      </c>
      <c r="F35" s="33"/>
      <c r="G35" s="33"/>
      <c r="H35" s="8">
        <f>B35*H28</f>
        <v>0</v>
      </c>
      <c r="I35" s="33"/>
      <c r="J35" s="33"/>
      <c r="K35" s="8">
        <f t="shared" si="0"/>
        <v>0</v>
      </c>
    </row>
    <row r="36" spans="1:11" x14ac:dyDescent="0.25">
      <c r="A36" s="33" t="s">
        <v>26</v>
      </c>
      <c r="B36" s="22">
        <f>IF((B31*0.0018)&gt;162,162,(B31*0.0018))</f>
        <v>0</v>
      </c>
      <c r="C36" s="14" t="e">
        <f>B36/B30</f>
        <v>#DIV/0!</v>
      </c>
      <c r="D36" s="33"/>
      <c r="E36" s="8">
        <f>B36*E28</f>
        <v>0</v>
      </c>
      <c r="F36" s="41"/>
      <c r="G36" s="41"/>
      <c r="H36" s="8">
        <f>B36*H28</f>
        <v>0</v>
      </c>
      <c r="I36" s="41"/>
      <c r="J36" s="41"/>
      <c r="K36" s="8">
        <f t="shared" si="0"/>
        <v>0</v>
      </c>
    </row>
    <row r="37" spans="1:11" x14ac:dyDescent="0.25">
      <c r="A37" s="33" t="s">
        <v>25</v>
      </c>
      <c r="B37" s="22">
        <f>B31*(B18%)</f>
        <v>0</v>
      </c>
      <c r="C37" s="14" t="e">
        <f>B37/B30</f>
        <v>#DIV/0!</v>
      </c>
      <c r="D37" s="33"/>
      <c r="E37" s="8">
        <f>B37*E28</f>
        <v>0</v>
      </c>
      <c r="F37" s="33"/>
      <c r="G37" s="33"/>
      <c r="H37" s="8">
        <f>B37*H28</f>
        <v>0</v>
      </c>
      <c r="I37" s="33"/>
      <c r="J37" s="33"/>
      <c r="K37" s="8">
        <f t="shared" si="0"/>
        <v>0</v>
      </c>
    </row>
    <row r="38" spans="1:11" x14ac:dyDescent="0.25">
      <c r="A38" s="33" t="s">
        <v>22</v>
      </c>
      <c r="B38" s="68">
        <v>0</v>
      </c>
      <c r="C38" s="14" t="e">
        <f>B38/B30</f>
        <v>#DIV/0!</v>
      </c>
      <c r="D38" s="33"/>
      <c r="E38" s="8">
        <f>B38*E28</f>
        <v>0</v>
      </c>
      <c r="F38" s="33"/>
      <c r="G38" s="33"/>
      <c r="H38" s="8">
        <f>B38*H28</f>
        <v>0</v>
      </c>
      <c r="I38" s="33"/>
      <c r="J38" s="33"/>
      <c r="K38" s="8">
        <f t="shared" si="0"/>
        <v>0</v>
      </c>
    </row>
    <row r="39" spans="1:11" x14ac:dyDescent="0.25">
      <c r="A39" s="33" t="s">
        <v>23</v>
      </c>
      <c r="B39" s="68">
        <v>0</v>
      </c>
      <c r="C39" s="14" t="e">
        <f>B39/B30</f>
        <v>#DIV/0!</v>
      </c>
      <c r="D39" s="33"/>
      <c r="E39" s="8">
        <f>B39*E28</f>
        <v>0</v>
      </c>
      <c r="F39" s="33"/>
      <c r="G39" s="33"/>
      <c r="H39" s="8">
        <f>B39*H28</f>
        <v>0</v>
      </c>
      <c r="I39" s="33"/>
      <c r="J39" s="33"/>
      <c r="K39" s="8">
        <f t="shared" si="0"/>
        <v>0</v>
      </c>
    </row>
    <row r="40" spans="1:11" ht="15.75" thickBot="1" x14ac:dyDescent="0.3">
      <c r="A40" s="33" t="s">
        <v>56</v>
      </c>
      <c r="B40" s="26">
        <f>$B31/100*0.55</f>
        <v>0</v>
      </c>
      <c r="C40" s="25" t="e">
        <f>B40/B30</f>
        <v>#DIV/0!</v>
      </c>
      <c r="D40" s="33"/>
      <c r="E40" s="27">
        <f>E31/100*0.55</f>
        <v>0</v>
      </c>
      <c r="F40" s="33"/>
      <c r="G40" s="33"/>
      <c r="H40" s="27">
        <f>H31/100*0.55</f>
        <v>0</v>
      </c>
      <c r="I40" s="33"/>
      <c r="J40" s="33"/>
      <c r="K40" s="27">
        <f>K31/100*0.55</f>
        <v>0</v>
      </c>
    </row>
    <row r="41" spans="1:11" ht="15.75" thickTop="1" x14ac:dyDescent="0.25">
      <c r="A41" s="37" t="s">
        <v>27</v>
      </c>
      <c r="B41" s="7">
        <f>SUM(B33:B40)</f>
        <v>0</v>
      </c>
      <c r="C41" s="14" t="e">
        <f>B41/B30</f>
        <v>#DIV/0!</v>
      </c>
      <c r="D41" s="33"/>
      <c r="E41" s="10">
        <f>SUM(E33:E40)</f>
        <v>0</v>
      </c>
      <c r="F41" s="33"/>
      <c r="G41" s="33"/>
      <c r="H41" s="10">
        <f>SUM(H33:H40)</f>
        <v>0</v>
      </c>
      <c r="I41" s="33"/>
      <c r="J41" s="33"/>
      <c r="K41" s="7">
        <f>SUM(K33:K40)</f>
        <v>0</v>
      </c>
    </row>
    <row r="42" spans="1:11" x14ac:dyDescent="0.25">
      <c r="A42" s="33"/>
      <c r="B42" s="65"/>
      <c r="C42" s="66"/>
      <c r="D42" s="33"/>
      <c r="E42" s="65"/>
      <c r="F42" s="33"/>
      <c r="G42" s="33"/>
      <c r="H42" s="65"/>
      <c r="I42" s="33"/>
      <c r="J42" s="33"/>
      <c r="K42" s="65"/>
    </row>
    <row r="43" spans="1:11" x14ac:dyDescent="0.25">
      <c r="A43" s="33"/>
      <c r="B43" s="65"/>
      <c r="C43" s="47"/>
      <c r="D43" s="47"/>
      <c r="E43" s="65"/>
      <c r="F43" s="33"/>
      <c r="G43" s="33"/>
      <c r="H43" s="65"/>
      <c r="I43" s="33"/>
      <c r="J43" s="33"/>
      <c r="K43" s="65"/>
    </row>
    <row r="44" spans="1:11" ht="15.75" thickBot="1" x14ac:dyDescent="0.3">
      <c r="A44" s="82" t="s">
        <v>57</v>
      </c>
      <c r="B44" s="17">
        <f>B41+B31</f>
        <v>0</v>
      </c>
      <c r="C44" s="28" t="e">
        <f>B44/B30</f>
        <v>#DIV/0!</v>
      </c>
      <c r="D44" s="33"/>
      <c r="E44" s="17">
        <f>E41+E31</f>
        <v>0</v>
      </c>
      <c r="F44" s="47"/>
      <c r="G44" s="47"/>
      <c r="H44" s="17">
        <f>H41+H31</f>
        <v>0</v>
      </c>
      <c r="I44" s="47"/>
      <c r="J44" s="47"/>
      <c r="K44" s="17">
        <f>K41+K31</f>
        <v>0</v>
      </c>
    </row>
    <row r="45" spans="1:11" ht="15.75" thickTop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E12:F15"/>
  </mergeCells>
  <dataValidations count="1">
    <dataValidation type="list" allowBlank="1" showInputMessage="1" showErrorMessage="1" sqref="B8">
      <formula1>$R$7:$R$10</formula1>
    </dataValidation>
  </dataValidations>
  <pageMargins left="0.7" right="0.7" top="0.75" bottom="0.75" header="0.3" footer="0.3"/>
  <pageSetup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3</xdr:row>
                    <xdr:rowOff>257175</xdr:rowOff>
                  </from>
                  <to>
                    <xdr:col>0</xdr:col>
                    <xdr:colOff>352425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Template-Existing Position</vt:lpstr>
      <vt:lpstr>Template-New Position</vt:lpstr>
    </vt:vector>
  </TitlesOfParts>
  <Company>Moraine Park Technical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Langemak</dc:creator>
  <cp:lastModifiedBy>swiese</cp:lastModifiedBy>
  <cp:lastPrinted>2016-08-18T18:39:15Z</cp:lastPrinted>
  <dcterms:created xsi:type="dcterms:W3CDTF">2012-10-04T18:11:51Z</dcterms:created>
  <dcterms:modified xsi:type="dcterms:W3CDTF">2018-10-16T19:06:46Z</dcterms:modified>
</cp:coreProperties>
</file>